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сентябрь 2016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T23" i="219" l="1"/>
  <c r="U22" i="219" l="1"/>
  <c r="T22" i="219"/>
  <c r="U23" i="219" l="1"/>
  <c r="S22" i="219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<sst xmlns="http://schemas.openxmlformats.org/spreadsheetml/2006/main" count="6583" uniqueCount="691">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</sst>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10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685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686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T23" sqref="T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Сентябрь 2016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Сентябрь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106.82599999999999</v>
      </c>
      <c r="G20" s="48">
        <f t="shared" si="0"/>
        <v>106.82599999999999</v>
      </c>
      <c r="H20" s="48">
        <f t="shared" si="0"/>
        <v>20.602</v>
      </c>
      <c r="I20" s="48">
        <f t="shared" si="0"/>
        <v>0</v>
      </c>
      <c r="J20" s="48">
        <f t="shared" si="0"/>
        <v>47.975000000000001</v>
      </c>
      <c r="K20" s="48">
        <f t="shared" si="0"/>
        <v>38.249000000000002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2.0130374900305172</v>
      </c>
      <c r="R20" s="48">
        <f>IF(L20=0,0,U20/L20)</f>
        <v>0</v>
      </c>
      <c r="S20" s="48">
        <f>SUM(S21:S24)</f>
        <v>215.04474291000002</v>
      </c>
      <c r="T20" s="48">
        <f>SUM(T21:T24)</f>
        <v>215.04474291000002</v>
      </c>
      <c r="U20" s="48">
        <f>SUM(U21:U24)</f>
        <v>0</v>
      </c>
      <c r="V20" s="48">
        <f>SUM(V21:V24)</f>
        <v>0</v>
      </c>
      <c r="W20" s="131">
        <f>SUM(W21:W24)</f>
        <v>215.04474291000002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38.249000000000002</v>
      </c>
      <c r="G22" s="48">
        <f>H22+I22+J22+K22</f>
        <v>38.249000000000002</v>
      </c>
      <c r="H22" s="56"/>
      <c r="I22" s="56"/>
      <c r="J22" s="56"/>
      <c r="K22" s="56">
        <v>38.249000000000002</v>
      </c>
      <c r="L22" s="48">
        <f>M22+N22+O22+P22</f>
        <v>0</v>
      </c>
      <c r="M22" s="56"/>
      <c r="N22" s="56"/>
      <c r="O22" s="56"/>
      <c r="P22" s="56"/>
      <c r="Q22" s="56">
        <v>1.8620699999999999</v>
      </c>
      <c r="R22" s="56"/>
      <c r="S22" s="48">
        <f>T22+U22</f>
        <v>71.222315429999995</v>
      </c>
      <c r="T22" s="56">
        <f>K22*Q22</f>
        <v>71.222315429999995</v>
      </c>
      <c r="U22" s="56">
        <f>P22*R22</f>
        <v>0</v>
      </c>
      <c r="V22" s="56"/>
      <c r="W22" s="57">
        <f>S22-V22</f>
        <v>71.222315429999995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68.576999999999998</v>
      </c>
      <c r="G23" s="48">
        <f>H23+I23+J23+K23</f>
        <v>68.576999999999998</v>
      </c>
      <c r="H23" s="56">
        <v>20.602</v>
      </c>
      <c r="I23" s="56"/>
      <c r="J23" s="56">
        <v>47.975000000000001</v>
      </c>
      <c r="K23" s="56"/>
      <c r="L23" s="48">
        <f>M23+N23+O23+P23</f>
        <v>0</v>
      </c>
      <c r="M23" s="56"/>
      <c r="N23" s="56"/>
      <c r="O23" s="56"/>
      <c r="P23" s="56"/>
      <c r="Q23" s="56">
        <v>2.0972400000000002</v>
      </c>
      <c r="R23" s="56"/>
      <c r="S23" s="48">
        <f>T23+U23</f>
        <v>143.82242748000002</v>
      </c>
      <c r="T23" s="56">
        <f>H23*Q23+J23*Q23</f>
        <v>143.82242748000002</v>
      </c>
      <c r="U23" s="56">
        <f>M23*R23</f>
        <v>0</v>
      </c>
      <c r="V23" s="56"/>
      <c r="W23" s="57">
        <f>S23-V23</f>
        <v>143.82242748000002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2016-10-18T11:26:02Z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