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cuments\РАСКРЫТИЕ И НФОРМАЦИИ\шаблоны 2016\апрель-2016\"/>
    </mc:Choice>
  </mc:AlternateContent>
  <bookViews>
    <workbookView xWindow="90" yWindow="60" windowWidth="28740" windowHeight="6600" tabRatio="849" activeTab="1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T23" i="219" l="1"/>
  <c r="U23" i="219"/>
  <c r="T22" i="219"/>
  <c r="S22" i="219" s="1"/>
  <c r="W22" i="219" s="1"/>
  <c r="L23" i="219"/>
  <c r="G23" i="219"/>
  <c r="L22" i="219"/>
  <c r="G22" i="219"/>
  <c r="F22" i="219" s="1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G3" i="118" l="1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<sst xmlns="http://schemas.openxmlformats.org/spreadsheetml/2006/main" count="6583" uniqueCount="691">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</sst>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й заголовок" xfId="983"/>
    <cellStyle name="Мой заголовок листа" xfId="984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22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11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4" t="e">
        <f ca="1">"Версия " &amp; GetVersion()</f>
        <v>#NAME?</v>
      </c>
      <c r="O2" s="174"/>
      <c r="P2" s="174"/>
      <c r="Q2" s="63"/>
    </row>
    <row r="3" spans="2:17" s="16" customFormat="1" ht="30.75" customHeight="1" thickBot="1" x14ac:dyDescent="0.25">
      <c r="B3" s="62"/>
      <c r="C3" s="175" t="s">
        <v>151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7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78"/>
      <c r="K29" s="178"/>
      <c r="L29" s="178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9"/>
      <c r="F30" s="180" t="s">
        <v>168</v>
      </c>
      <c r="G30" s="181"/>
      <c r="H30" s="181"/>
      <c r="I30" s="181"/>
      <c r="J30" s="181"/>
      <c r="K30" s="181"/>
      <c r="L30" s="18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abSelected="1" topLeftCell="C29" zoomScaleNormal="100" workbookViewId="0">
      <selection activeCell="O8" sqref="O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5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opLeftCell="C7" zoomScale="90" zoomScaleNormal="90" workbookViewId="0">
      <pane xSplit="3" ySplit="10" topLeftCell="N18" activePane="bottomRight" state="frozen"/>
      <selection activeCell="C7" sqref="C7"/>
      <selection pane="topRight" activeCell="F7" sqref="F7"/>
      <selection pane="bottomLeft" activeCell="C17" sqref="C17"/>
      <selection pane="bottomRight" activeCell="R29" sqref="R29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Апрель 2016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Апрель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42.161000000000001</v>
      </c>
      <c r="G20" s="48">
        <f t="shared" si="0"/>
        <v>42.161000000000001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42.161000000000001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1.5364099999999998</v>
      </c>
      <c r="R20" s="48">
        <f>IF(L20=0,0,U20/L20)</f>
        <v>0</v>
      </c>
      <c r="S20" s="48">
        <f>SUM(S21:S24)</f>
        <v>64.776582009999998</v>
      </c>
      <c r="T20" s="48">
        <f>SUM(T21:T24)</f>
        <v>64.776582009999998</v>
      </c>
      <c r="U20" s="48">
        <f>SUM(U21:U24)</f>
        <v>0</v>
      </c>
      <c r="V20" s="48">
        <f>SUM(V21:V24)</f>
        <v>0</v>
      </c>
      <c r="W20" s="131">
        <f>SUM(W21:W24)</f>
        <v>64.776582009999998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42.161000000000001</v>
      </c>
      <c r="G22" s="48">
        <f>H22+I22+J22+K22</f>
        <v>42.161000000000001</v>
      </c>
      <c r="H22" s="56"/>
      <c r="I22" s="56"/>
      <c r="J22" s="56"/>
      <c r="K22" s="56">
        <v>42.161000000000001</v>
      </c>
      <c r="L22" s="48">
        <f>M22+N22+O22+P22</f>
        <v>0</v>
      </c>
      <c r="M22" s="56"/>
      <c r="N22" s="56"/>
      <c r="O22" s="56"/>
      <c r="P22" s="56"/>
      <c r="Q22" s="56">
        <v>1.5364100000000001</v>
      </c>
      <c r="R22" s="56"/>
      <c r="S22" s="48">
        <f>T22+U22</f>
        <v>64.776582009999998</v>
      </c>
      <c r="T22" s="56">
        <f>K22*Q22</f>
        <v>64.776582009999998</v>
      </c>
      <c r="U22" s="56"/>
      <c r="V22" s="56"/>
      <c r="W22" s="57">
        <f>S22-V22</f>
        <v>64.776582009999998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</f>
        <v>0</v>
      </c>
      <c r="U23" s="56">
        <f>M23*R23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/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Admin</cp:lastModifiedBy>
  <dcterms:created xsi:type="dcterms:W3CDTF">2009-01-25T23:42:29Z</dcterms:created>
  <dcterms:modified xsi:type="dcterms:W3CDTF">2016-05-23T04:40:29Z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